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990" windowWidth="23580" windowHeight="13500" activeTab="0"/>
  </bookViews>
  <sheets>
    <sheet name="PL" sheetId="1" r:id="rId1"/>
    <sheet name="別表4" sheetId="2" r:id="rId2"/>
    <sheet name="別表5・ワークシート" sheetId="3" r:id="rId3"/>
    <sheet name="仕訳" sheetId="4" r:id="rId4"/>
  </sheets>
  <definedNames/>
  <calcPr fullCalcOnLoad="1"/>
</workbook>
</file>

<file path=xl/sharedStrings.xml><?xml version="1.0" encoding="utf-8"?>
<sst xmlns="http://schemas.openxmlformats.org/spreadsheetml/2006/main" count="65" uniqueCount="37">
  <si>
    <t>損益計算書</t>
  </si>
  <si>
    <t>税引前当期純利益</t>
  </si>
  <si>
    <t>法人税等調整額</t>
  </si>
  <si>
    <t>当期純利益</t>
  </si>
  <si>
    <t>法人税申告書　別表4</t>
  </si>
  <si>
    <t>所得金額</t>
  </si>
  <si>
    <t>加算</t>
  </si>
  <si>
    <t>減算</t>
  </si>
  <si>
    <t>小計</t>
  </si>
  <si>
    <t>繰延税金負債</t>
  </si>
  <si>
    <t>当期中の増減</t>
  </si>
  <si>
    <t>減</t>
  </si>
  <si>
    <t>増</t>
  </si>
  <si>
    <t>短期</t>
  </si>
  <si>
    <t>長期</t>
  </si>
  <si>
    <t>繰延税金資産</t>
  </si>
  <si>
    <t>期首利益
積立金額</t>
  </si>
  <si>
    <t>期末利益
積立金額</t>
  </si>
  <si>
    <t>税効果会計仕訳</t>
  </si>
  <si>
    <t>損益計算書　調整額</t>
  </si>
  <si>
    <t>実効税率</t>
  </si>
  <si>
    <t>合計</t>
  </si>
  <si>
    <t>損金経理納税充当金</t>
  </si>
  <si>
    <t>項目</t>
  </si>
  <si>
    <t>法人税等</t>
  </si>
  <si>
    <r>
      <t>繰延税金資産</t>
    </r>
    <r>
      <rPr>
        <sz val="9"/>
        <rFont val="ＭＳ Ｐゴシック"/>
        <family val="3"/>
      </rPr>
      <t>(流動）</t>
    </r>
  </si>
  <si>
    <r>
      <t>繰延税金資産</t>
    </r>
    <r>
      <rPr>
        <sz val="9"/>
        <rFont val="ＭＳ Ｐゴシック"/>
        <family val="3"/>
      </rPr>
      <t>(固定）</t>
    </r>
  </si>
  <si>
    <r>
      <t>繰延税金負債</t>
    </r>
    <r>
      <rPr>
        <sz val="9"/>
        <rFont val="ＭＳ Ｐゴシック"/>
        <family val="3"/>
      </rPr>
      <t>（流動）</t>
    </r>
  </si>
  <si>
    <r>
      <t>繰延税金負債</t>
    </r>
    <r>
      <rPr>
        <sz val="9"/>
        <rFont val="ＭＳ Ｐゴシック"/>
        <family val="3"/>
      </rPr>
      <t>（固定）</t>
    </r>
  </si>
  <si>
    <t>プルダウンから選択</t>
  </si>
  <si>
    <t>→</t>
  </si>
  <si>
    <r>
      <t>ワークシート　</t>
    </r>
    <r>
      <rPr>
        <u val="single"/>
        <sz val="9"/>
        <rFont val="ＭＳ Ｐゴシック"/>
        <family val="3"/>
      </rPr>
      <t>（別表5の当期中の増減を自動振り分け）</t>
    </r>
  </si>
  <si>
    <t>法人税申告書　別表5</t>
  </si>
  <si>
    <t>対象外等</t>
  </si>
  <si>
    <t>将来減算一時差異/短期</t>
  </si>
  <si>
    <t>売掛金</t>
  </si>
  <si>
    <t>貸倒引当金繰入超過額認容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</si>
</sst>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4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4"/>
      <color indexed="55"/>
      <name val="ＭＳ Ｐゴシック"/>
      <family val="3"/>
    </font>
    <font>
      <u val="single"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57" fontId="2" fillId="2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7" fillId="2" borderId="3" xfId="0" applyNumberFormat="1" applyFont="1" applyFill="1" applyBorder="1" applyAlignment="1">
      <alignment horizontal="right" vertical="center"/>
    </xf>
    <xf numFmtId="177" fontId="7" fillId="2" borderId="4" xfId="0" applyNumberFormat="1" applyFont="1" applyFill="1" applyBorder="1" applyAlignment="1">
      <alignment horizontal="right" vertical="center"/>
    </xf>
    <xf numFmtId="177" fontId="7" fillId="2" borderId="5" xfId="0" applyNumberFormat="1" applyFont="1" applyFill="1" applyBorder="1" applyAlignment="1">
      <alignment horizontal="right" vertical="center"/>
    </xf>
    <xf numFmtId="177" fontId="7" fillId="2" borderId="6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 applyProtection="1">
      <alignment vertical="center"/>
      <protection locked="0"/>
    </xf>
    <xf numFmtId="177" fontId="7" fillId="3" borderId="3" xfId="0" applyNumberFormat="1" applyFont="1" applyFill="1" applyBorder="1" applyAlignment="1" applyProtection="1">
      <alignment horizontal="right" vertical="center"/>
      <protection locked="0"/>
    </xf>
    <xf numFmtId="177" fontId="7" fillId="3" borderId="3" xfId="0" applyNumberFormat="1" applyFont="1" applyFill="1" applyBorder="1" applyAlignment="1" applyProtection="1">
      <alignment horizontal="right"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177" fontId="7" fillId="3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177" fontId="7" fillId="3" borderId="1" xfId="0" applyNumberFormat="1" applyFont="1" applyFill="1" applyBorder="1" applyAlignment="1" applyProtection="1">
      <alignment horizontal="right" vertical="center"/>
      <protection locked="0"/>
    </xf>
    <xf numFmtId="177" fontId="7" fillId="2" borderId="11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 applyProtection="1">
      <alignment horizontal="distributed" vertical="center" indent="1"/>
      <protection locked="0"/>
    </xf>
    <xf numFmtId="177" fontId="7" fillId="2" borderId="13" xfId="0" applyNumberFormat="1" applyFont="1" applyFill="1" applyBorder="1" applyAlignment="1">
      <alignment vertical="center"/>
    </xf>
    <xf numFmtId="177" fontId="7" fillId="3" borderId="14" xfId="0" applyNumberFormat="1" applyFont="1" applyFill="1" applyBorder="1" applyAlignment="1" applyProtection="1">
      <alignment vertical="center"/>
      <protection locked="0"/>
    </xf>
    <xf numFmtId="0" fontId="7" fillId="2" borderId="15" xfId="0" applyFont="1" applyFill="1" applyBorder="1" applyAlignment="1" applyProtection="1">
      <alignment horizontal="distributed" vertical="center" indent="1"/>
      <protection locked="0"/>
    </xf>
    <xf numFmtId="177" fontId="7" fillId="3" borderId="0" xfId="0" applyNumberFormat="1" applyFont="1" applyFill="1" applyBorder="1" applyAlignment="1" applyProtection="1">
      <alignment vertical="center"/>
      <protection locked="0"/>
    </xf>
    <xf numFmtId="177" fontId="7" fillId="2" borderId="16" xfId="0" applyNumberFormat="1" applyFont="1" applyFill="1" applyBorder="1" applyAlignment="1">
      <alignment vertical="center"/>
    </xf>
    <xf numFmtId="0" fontId="7" fillId="2" borderId="17" xfId="0" applyFont="1" applyFill="1" applyBorder="1" applyAlignment="1" applyProtection="1">
      <alignment horizontal="distributed" vertical="center" indent="1"/>
      <protection locked="0"/>
    </xf>
    <xf numFmtId="177" fontId="7" fillId="2" borderId="18" xfId="0" applyNumberFormat="1" applyFont="1" applyFill="1" applyBorder="1" applyAlignment="1">
      <alignment vertical="center"/>
    </xf>
    <xf numFmtId="177" fontId="7" fillId="2" borderId="19" xfId="0" applyNumberFormat="1" applyFont="1" applyFill="1" applyBorder="1" applyAlignment="1">
      <alignment vertical="center"/>
    </xf>
    <xf numFmtId="0" fontId="7" fillId="3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>
      <alignment vertical="center"/>
    </xf>
    <xf numFmtId="177" fontId="8" fillId="2" borderId="4" xfId="0" applyNumberFormat="1" applyFont="1" applyFill="1" applyBorder="1" applyAlignment="1">
      <alignment horizontal="right" vertical="center"/>
    </xf>
    <xf numFmtId="177" fontId="7" fillId="2" borderId="4" xfId="0" applyNumberFormat="1" applyFont="1" applyFill="1" applyBorder="1" applyAlignment="1">
      <alignment vertical="center"/>
    </xf>
    <xf numFmtId="177" fontId="7" fillId="3" borderId="6" xfId="0" applyNumberFormat="1" applyFont="1" applyFill="1" applyBorder="1" applyAlignment="1" applyProtection="1">
      <alignment vertical="center"/>
      <protection locked="0"/>
    </xf>
    <xf numFmtId="177" fontId="7" fillId="2" borderId="22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horizontal="distributed" vertical="center" indent="1"/>
    </xf>
    <xf numFmtId="177" fontId="7" fillId="2" borderId="11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horizontal="distributed" vertical="center" indent="1"/>
    </xf>
    <xf numFmtId="177" fontId="7" fillId="2" borderId="25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177" fontId="8" fillId="3" borderId="27" xfId="0" applyNumberFormat="1" applyFont="1" applyFill="1" applyBorder="1" applyAlignment="1" applyProtection="1">
      <alignment horizontal="right" vertical="center"/>
      <protection locked="0"/>
    </xf>
    <xf numFmtId="177" fontId="8" fillId="2" borderId="27" xfId="0" applyNumberFormat="1" applyFont="1" applyFill="1" applyBorder="1" applyAlignment="1">
      <alignment horizontal="right" vertical="center"/>
    </xf>
    <xf numFmtId="177" fontId="8" fillId="2" borderId="28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vertical="center"/>
    </xf>
    <xf numFmtId="177" fontId="8" fillId="3" borderId="1" xfId="0" applyNumberFormat="1" applyFont="1" applyFill="1" applyBorder="1" applyAlignment="1" applyProtection="1">
      <alignment horizontal="right" vertical="center"/>
      <protection locked="0"/>
    </xf>
    <xf numFmtId="177" fontId="8" fillId="2" borderId="1" xfId="0" applyNumberFormat="1" applyFont="1" applyFill="1" applyBorder="1" applyAlignment="1">
      <alignment horizontal="right" vertical="center"/>
    </xf>
    <xf numFmtId="177" fontId="8" fillId="2" borderId="11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distributed" vertical="center" indent="1"/>
    </xf>
    <xf numFmtId="0" fontId="8" fillId="2" borderId="1" xfId="0" applyFont="1" applyFill="1" applyBorder="1" applyAlignment="1">
      <alignment horizontal="distributed" vertical="center" indent="1"/>
    </xf>
    <xf numFmtId="0" fontId="8" fillId="2" borderId="3" xfId="0" applyFont="1" applyFill="1" applyBorder="1" applyAlignment="1">
      <alignment horizontal="distributed" vertical="center" indent="1"/>
    </xf>
    <xf numFmtId="177" fontId="8" fillId="2" borderId="29" xfId="0" applyNumberFormat="1" applyFont="1" applyFill="1" applyBorder="1" applyAlignment="1">
      <alignment vertical="center"/>
    </xf>
    <xf numFmtId="177" fontId="8" fillId="2" borderId="30" xfId="0" applyNumberFormat="1" applyFont="1" applyFill="1" applyBorder="1" applyAlignment="1">
      <alignment vertical="center"/>
    </xf>
    <xf numFmtId="0" fontId="8" fillId="2" borderId="31" xfId="0" applyFont="1" applyFill="1" applyBorder="1" applyAlignment="1" applyProtection="1">
      <alignment horizontal="distributed" vertical="center" indent="1"/>
      <protection locked="0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center" vertical="center"/>
      <protection/>
    </xf>
    <xf numFmtId="177" fontId="12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right" vertical="center"/>
    </xf>
    <xf numFmtId="10" fontId="10" fillId="3" borderId="32" xfId="0" applyNumberFormat="1" applyFont="1" applyFill="1" applyBorder="1" applyAlignment="1" applyProtection="1">
      <alignment horizontal="center" vertical="center"/>
      <protection locked="0"/>
    </xf>
    <xf numFmtId="177" fontId="9" fillId="3" borderId="7" xfId="0" applyNumberFormat="1" applyFont="1" applyFill="1" applyBorder="1" applyAlignment="1" applyProtection="1">
      <alignment horizontal="distributed" vertical="center"/>
      <protection locked="0"/>
    </xf>
    <xf numFmtId="177" fontId="9" fillId="3" borderId="9" xfId="0" applyNumberFormat="1" applyFont="1" applyFill="1" applyBorder="1" applyAlignment="1" applyProtection="1">
      <alignment horizontal="distributed" vertical="center"/>
      <protection locked="0"/>
    </xf>
    <xf numFmtId="177" fontId="7" fillId="3" borderId="4" xfId="0" applyNumberFormat="1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>
      <alignment horizontal="distributed" vertical="center" indent="2"/>
    </xf>
    <xf numFmtId="177" fontId="7" fillId="2" borderId="34" xfId="0" applyNumberFormat="1" applyFont="1" applyFill="1" applyBorder="1" applyAlignment="1">
      <alignment horizontal="right" vertical="center"/>
    </xf>
    <xf numFmtId="177" fontId="7" fillId="2" borderId="22" xfId="0" applyNumberFormat="1" applyFont="1" applyFill="1" applyBorder="1" applyAlignment="1">
      <alignment horizontal="right" vertical="center"/>
    </xf>
    <xf numFmtId="38" fontId="8" fillId="2" borderId="5" xfId="16" applyFont="1" applyFill="1" applyBorder="1" applyAlignment="1">
      <alignment vertical="center"/>
    </xf>
    <xf numFmtId="38" fontId="8" fillId="2" borderId="1" xfId="16" applyFont="1" applyFill="1" applyBorder="1" applyAlignment="1">
      <alignment vertical="center"/>
    </xf>
    <xf numFmtId="38" fontId="8" fillId="2" borderId="3" xfId="16" applyFont="1" applyFill="1" applyBorder="1" applyAlignment="1">
      <alignment vertical="center"/>
    </xf>
    <xf numFmtId="177" fontId="9" fillId="3" borderId="9" xfId="0" applyNumberFormat="1" applyFont="1" applyFill="1" applyBorder="1" applyAlignment="1" applyProtection="1">
      <alignment horizontal="distributed" vertical="center"/>
      <protection/>
    </xf>
    <xf numFmtId="0" fontId="5" fillId="0" borderId="0" xfId="0" applyFont="1" applyAlignment="1">
      <alignment horizontal="center" vertical="center"/>
    </xf>
    <xf numFmtId="0" fontId="7" fillId="2" borderId="35" xfId="0" applyFont="1" applyFill="1" applyBorder="1" applyAlignment="1">
      <alignment horizontal="distributed" vertical="center" indent="1"/>
    </xf>
    <xf numFmtId="0" fontId="7" fillId="2" borderId="36" xfId="0" applyFont="1" applyFill="1" applyBorder="1" applyAlignment="1">
      <alignment horizontal="distributed" vertical="center" indent="1"/>
    </xf>
    <xf numFmtId="0" fontId="7" fillId="2" borderId="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2" fillId="2" borderId="38" xfId="0" applyFont="1" applyFill="1" applyBorder="1" applyAlignment="1" applyProtection="1">
      <alignment horizontal="center" vertical="center" wrapText="1"/>
      <protection/>
    </xf>
    <xf numFmtId="0" fontId="2" fillId="2" borderId="39" xfId="0" applyFont="1" applyFill="1" applyBorder="1" applyAlignment="1" applyProtection="1">
      <alignment horizontal="center" vertical="center" wrapText="1"/>
      <protection/>
    </xf>
    <xf numFmtId="0" fontId="2" fillId="2" borderId="40" xfId="0" applyFont="1" applyFill="1" applyBorder="1" applyAlignment="1" applyProtection="1">
      <alignment horizontal="center" vertical="center" wrapText="1"/>
      <protection/>
    </xf>
    <xf numFmtId="0" fontId="2" fillId="2" borderId="27" xfId="0" applyFont="1" applyFill="1" applyBorder="1" applyAlignment="1" applyProtection="1">
      <alignment horizontal="center" vertical="center" wrapText="1"/>
      <protection/>
    </xf>
    <xf numFmtId="0" fontId="2" fillId="2" borderId="28" xfId="0" applyFont="1" applyFill="1" applyBorder="1" applyAlignment="1" applyProtection="1">
      <alignment horizontal="center" vertical="center" wrapText="1"/>
      <protection/>
    </xf>
    <xf numFmtId="0" fontId="2" fillId="2" borderId="27" xfId="0" applyFont="1" applyFill="1" applyBorder="1" applyAlignment="1" applyProtection="1">
      <alignment horizontal="center" vertical="center"/>
      <protection/>
    </xf>
    <xf numFmtId="57" fontId="10" fillId="2" borderId="41" xfId="0" applyNumberFormat="1" applyFont="1" applyFill="1" applyBorder="1" applyAlignment="1" applyProtection="1">
      <alignment horizontal="center" vertical="center" wrapText="1"/>
      <protection/>
    </xf>
    <xf numFmtId="0" fontId="11" fillId="0" borderId="42" xfId="0" applyFont="1" applyBorder="1" applyAlignment="1">
      <alignment vertical="center"/>
    </xf>
    <xf numFmtId="0" fontId="2" fillId="2" borderId="26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43" xfId="0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>
      <alignment horizontal="center" vertical="center"/>
    </xf>
    <xf numFmtId="0" fontId="7" fillId="3" borderId="21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333375</xdr:colOff>
      <xdr:row>3</xdr:row>
      <xdr:rowOff>85725</xdr:rowOff>
    </xdr:from>
    <xdr:to>
      <xdr:col>17</xdr:col>
      <xdr:colOff>342900</xdr:colOff>
      <xdr:row>3</xdr:row>
      <xdr:rowOff>95250</xdr:rowOff>
    </xdr:to>
    <xdr:sp>
      <xdr:nvSpPr>
        <xdr:cNvPr id="1" name="Line 3"/>
        <xdr:cNvSpPr>
          <a:spLocks/>
        </xdr:cNvSpPr>
      </xdr:nvSpPr>
      <xdr:spPr>
        <a:xfrm flipV="1">
          <a:off x="15449550" y="8667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showGridLines="0" tabSelected="1" workbookViewId="0" topLeftCell="A1">
      <selection activeCell="C26" sqref="C26"/>
    </sheetView>
  </sheetViews>
  <sheetFormatPr defaultColWidth="9.00390625" defaultRowHeight="13.5"/>
  <cols>
    <col min="1" max="1" width="9.00390625" style="1" customWidth="1"/>
    <col min="2" max="2" width="20.625" style="1" customWidth="1"/>
    <col min="3" max="4" width="10.625" style="2" customWidth="1"/>
    <col min="5" max="16384" width="9.00390625" style="1" customWidth="1"/>
  </cols>
  <sheetData>
    <row r="1" ht="18" customHeight="1"/>
    <row r="2" spans="2:4" s="14" customFormat="1" ht="25.5" customHeight="1" thickBot="1">
      <c r="B2" s="81" t="s">
        <v>0</v>
      </c>
      <c r="C2" s="81"/>
      <c r="D2" s="81"/>
    </row>
    <row r="3" spans="2:4" ht="18" customHeight="1">
      <c r="B3" s="31" t="s">
        <v>1</v>
      </c>
      <c r="C3" s="32"/>
      <c r="D3" s="33">
        <v>4000000</v>
      </c>
    </row>
    <row r="4" spans="2:4" ht="18" customHeight="1">
      <c r="B4" s="34" t="s">
        <v>24</v>
      </c>
      <c r="C4" s="35">
        <v>1000000</v>
      </c>
      <c r="D4" s="36"/>
    </row>
    <row r="5" spans="2:4" ht="18" customHeight="1">
      <c r="B5" s="64" t="s">
        <v>2</v>
      </c>
      <c r="C5" s="62">
        <f>+'仕訳'!C11</f>
        <v>800000</v>
      </c>
      <c r="D5" s="63">
        <f>+C4+C5</f>
        <v>1800000</v>
      </c>
    </row>
    <row r="6" spans="2:4" ht="18" customHeight="1" thickBot="1">
      <c r="B6" s="37" t="s">
        <v>3</v>
      </c>
      <c r="C6" s="38"/>
      <c r="D6" s="39">
        <f>+D3-D5</f>
        <v>2200000</v>
      </c>
    </row>
    <row r="7" ht="18" customHeight="1"/>
    <row r="8" ht="18" customHeight="1"/>
    <row r="9" ht="17.25" customHeight="1"/>
    <row r="10" ht="17.25" customHeight="1"/>
    <row r="11" ht="17.25" customHeight="1"/>
    <row r="12" ht="17.25" customHeight="1"/>
  </sheetData>
  <sheetProtection password="CC67" sheet="1" objects="1" scenarios="1"/>
  <mergeCells count="1">
    <mergeCell ref="B2:D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0"/>
  <sheetViews>
    <sheetView showGridLines="0" workbookViewId="0" topLeftCell="A1">
      <selection activeCell="E39" sqref="E39"/>
    </sheetView>
  </sheetViews>
  <sheetFormatPr defaultColWidth="9.00390625" defaultRowHeight="13.5"/>
  <cols>
    <col min="1" max="1" width="9.00390625" style="1" customWidth="1"/>
    <col min="2" max="2" width="10.625" style="1" customWidth="1"/>
    <col min="3" max="3" width="20.625" style="2" customWidth="1"/>
    <col min="4" max="4" width="10.625" style="2" customWidth="1"/>
    <col min="5" max="14" width="9.00390625" style="1" customWidth="1"/>
    <col min="15" max="15" width="8.875" style="1" customWidth="1"/>
    <col min="16" max="16384" width="9.00390625" style="1" customWidth="1"/>
  </cols>
  <sheetData>
    <row r="1" ht="18" customHeight="1"/>
    <row r="2" spans="2:4" s="14" customFormat="1" ht="25.5" customHeight="1" thickBot="1">
      <c r="B2" s="81" t="s">
        <v>4</v>
      </c>
      <c r="C2" s="81"/>
      <c r="D2" s="81"/>
    </row>
    <row r="3" spans="2:4" ht="18" customHeight="1" thickBot="1">
      <c r="B3" s="82" t="s">
        <v>3</v>
      </c>
      <c r="C3" s="83"/>
      <c r="D3" s="45">
        <f>+PL!D6</f>
        <v>2200000</v>
      </c>
    </row>
    <row r="4" spans="2:4" ht="18" customHeight="1">
      <c r="B4" s="84" t="s">
        <v>6</v>
      </c>
      <c r="C4" s="41" t="s">
        <v>22</v>
      </c>
      <c r="D4" s="43">
        <f>+PL!C4</f>
        <v>1000000</v>
      </c>
    </row>
    <row r="5" spans="2:4" ht="18" customHeight="1">
      <c r="B5" s="85"/>
      <c r="C5" s="40"/>
      <c r="D5" s="44"/>
    </row>
    <row r="6" spans="2:4" ht="18" customHeight="1">
      <c r="B6" s="85"/>
      <c r="C6" s="40"/>
      <c r="D6" s="44"/>
    </row>
    <row r="7" spans="2:4" ht="18" customHeight="1">
      <c r="B7" s="85"/>
      <c r="C7" s="40"/>
      <c r="D7" s="44"/>
    </row>
    <row r="8" spans="2:4" ht="18" customHeight="1">
      <c r="B8" s="85"/>
      <c r="C8" s="40"/>
      <c r="D8" s="44"/>
    </row>
    <row r="9" spans="2:4" ht="18" customHeight="1">
      <c r="B9" s="85"/>
      <c r="C9" s="50" t="s">
        <v>2</v>
      </c>
      <c r="D9" s="42">
        <f>IF(PL!C5&lt;0,"-",PL!C5)</f>
        <v>800000</v>
      </c>
    </row>
    <row r="10" spans="2:4" ht="18" customHeight="1" thickBot="1">
      <c r="B10" s="86"/>
      <c r="C10" s="46" t="s">
        <v>8</v>
      </c>
      <c r="D10" s="47">
        <f>SUM(D4:D9)</f>
        <v>1800000</v>
      </c>
    </row>
    <row r="11" spans="2:4" ht="18" customHeight="1">
      <c r="B11" s="84" t="s">
        <v>7</v>
      </c>
      <c r="C11" s="103" t="s">
        <v>36</v>
      </c>
      <c r="D11" s="73">
        <v>2000000</v>
      </c>
    </row>
    <row r="12" spans="2:4" ht="18" customHeight="1">
      <c r="B12" s="85"/>
      <c r="C12" s="40"/>
      <c r="D12" s="44"/>
    </row>
    <row r="13" spans="2:4" ht="18" customHeight="1">
      <c r="B13" s="85"/>
      <c r="C13" s="40"/>
      <c r="D13" s="44"/>
    </row>
    <row r="14" spans="2:4" ht="18" customHeight="1">
      <c r="B14" s="85"/>
      <c r="C14" s="40"/>
      <c r="D14" s="44"/>
    </row>
    <row r="15" spans="2:4" s="4" customFormat="1" ht="18" customHeight="1">
      <c r="B15" s="85"/>
      <c r="C15" s="50" t="s">
        <v>2</v>
      </c>
      <c r="D15" s="42" t="str">
        <f>IF(PL!C5&gt;0,"-",-PL!C5)</f>
        <v>-</v>
      </c>
    </row>
    <row r="16" spans="2:4" s="4" customFormat="1" ht="18" customHeight="1" thickBot="1">
      <c r="B16" s="86"/>
      <c r="C16" s="48" t="s">
        <v>8</v>
      </c>
      <c r="D16" s="49">
        <f>SUM(D11:D15)</f>
        <v>2000000</v>
      </c>
    </row>
    <row r="17" spans="2:4" s="4" customFormat="1" ht="18" customHeight="1" thickBot="1">
      <c r="B17" s="82" t="s">
        <v>5</v>
      </c>
      <c r="C17" s="83"/>
      <c r="D17" s="45">
        <f>+D3+D10-D16</f>
        <v>2000000</v>
      </c>
    </row>
    <row r="18" s="4" customFormat="1" ht="18" customHeight="1">
      <c r="C18" s="5"/>
    </row>
    <row r="19" ht="18" customHeight="1"/>
    <row r="20" ht="18" customHeight="1">
      <c r="C20" s="3"/>
    </row>
    <row r="21" ht="18" customHeight="1"/>
    <row r="22" ht="17.25" customHeight="1"/>
    <row r="23" ht="17.25" customHeight="1"/>
    <row r="24" ht="17.25" customHeight="1"/>
    <row r="25" ht="17.25" customHeight="1"/>
  </sheetData>
  <sheetProtection password="CC67" sheet="1" objects="1" scenarios="1"/>
  <mergeCells count="5">
    <mergeCell ref="B17:C17"/>
    <mergeCell ref="B2:D2"/>
    <mergeCell ref="B4:B10"/>
    <mergeCell ref="B11:B16"/>
    <mergeCell ref="B3:C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5"/>
  <sheetViews>
    <sheetView showGridLines="0" workbookViewId="0" topLeftCell="A1">
      <selection activeCell="E23" sqref="E23"/>
    </sheetView>
  </sheetViews>
  <sheetFormatPr defaultColWidth="9.00390625" defaultRowHeight="13.5"/>
  <cols>
    <col min="1" max="1" width="9.00390625" style="6" customWidth="1"/>
    <col min="2" max="2" width="20.625" style="6" customWidth="1"/>
    <col min="3" max="3" width="10.625" style="6" customWidth="1"/>
    <col min="4" max="4" width="10.625" style="7" customWidth="1"/>
    <col min="5" max="6" width="10.625" style="6" customWidth="1"/>
    <col min="7" max="7" width="11.625" style="65" customWidth="1"/>
    <col min="8" max="8" width="20.625" style="6" customWidth="1"/>
    <col min="9" max="16" width="10.625" style="6" customWidth="1"/>
    <col min="17" max="16384" width="9.00390625" style="6" customWidth="1"/>
  </cols>
  <sheetData>
    <row r="1" ht="18" customHeight="1"/>
    <row r="2" spans="2:16" s="15" customFormat="1" ht="25.5" customHeight="1" thickBot="1">
      <c r="B2" s="89" t="s">
        <v>32</v>
      </c>
      <c r="C2" s="89"/>
      <c r="D2" s="89"/>
      <c r="E2" s="89"/>
      <c r="F2" s="89"/>
      <c r="G2" s="66"/>
      <c r="H2" s="89" t="s">
        <v>31</v>
      </c>
      <c r="I2" s="89"/>
      <c r="J2" s="89"/>
      <c r="K2" s="89"/>
      <c r="L2" s="89"/>
      <c r="M2" s="89"/>
      <c r="N2" s="89"/>
      <c r="O2" s="89"/>
      <c r="P2" s="89"/>
    </row>
    <row r="3" spans="2:18" s="8" customFormat="1" ht="18" customHeight="1">
      <c r="B3" s="98" t="s">
        <v>23</v>
      </c>
      <c r="C3" s="93" t="s">
        <v>16</v>
      </c>
      <c r="D3" s="95" t="s">
        <v>10</v>
      </c>
      <c r="E3" s="95"/>
      <c r="F3" s="94" t="s">
        <v>17</v>
      </c>
      <c r="G3" s="67"/>
      <c r="H3" s="96" t="s">
        <v>29</v>
      </c>
      <c r="I3" s="90" t="s">
        <v>15</v>
      </c>
      <c r="J3" s="91"/>
      <c r="K3" s="91"/>
      <c r="L3" s="92"/>
      <c r="M3" s="93" t="s">
        <v>9</v>
      </c>
      <c r="N3" s="93"/>
      <c r="O3" s="93"/>
      <c r="P3" s="94"/>
      <c r="R3" s="16" t="s">
        <v>20</v>
      </c>
    </row>
    <row r="4" spans="2:18" s="8" customFormat="1" ht="18" customHeight="1" thickBot="1">
      <c r="B4" s="99"/>
      <c r="C4" s="87"/>
      <c r="D4" s="13" t="s">
        <v>11</v>
      </c>
      <c r="E4" s="13" t="s">
        <v>12</v>
      </c>
      <c r="F4" s="88"/>
      <c r="G4" s="67"/>
      <c r="H4" s="97"/>
      <c r="I4" s="100" t="s">
        <v>13</v>
      </c>
      <c r="J4" s="101"/>
      <c r="K4" s="100" t="s">
        <v>14</v>
      </c>
      <c r="L4" s="101"/>
      <c r="M4" s="100" t="s">
        <v>13</v>
      </c>
      <c r="N4" s="101"/>
      <c r="O4" s="87" t="s">
        <v>14</v>
      </c>
      <c r="P4" s="88"/>
      <c r="R4" s="70">
        <v>0.4</v>
      </c>
    </row>
    <row r="5" spans="2:16" s="8" customFormat="1" ht="18" customHeight="1">
      <c r="B5" s="21" t="s">
        <v>35</v>
      </c>
      <c r="C5" s="22">
        <v>2000000</v>
      </c>
      <c r="D5" s="23">
        <v>2000000</v>
      </c>
      <c r="E5" s="23"/>
      <c r="F5" s="18">
        <f>+C5+E5-D5</f>
        <v>0</v>
      </c>
      <c r="G5" s="68" t="s">
        <v>30</v>
      </c>
      <c r="H5" s="71" t="s">
        <v>34</v>
      </c>
      <c r="I5" s="17">
        <f>IF($H5="将来減算一時差異/短期",D5*$R$4,"0")</f>
        <v>800000</v>
      </c>
      <c r="J5" s="17">
        <f>IF($H5="将来減算一時差異/短期",E5*$R$4,"0")</f>
        <v>0</v>
      </c>
      <c r="K5" s="17" t="str">
        <f>IF($H5="将来減算一時差異/長期",D5*$R$4,"0")</f>
        <v>0</v>
      </c>
      <c r="L5" s="17" t="str">
        <f>IF($H5="将来減算一時差異/長期",E5*$R$4,"0")</f>
        <v>0</v>
      </c>
      <c r="M5" s="17" t="str">
        <f>IF($H5="将来加算一時差異/短期",D5*$R$4,"0")</f>
        <v>0</v>
      </c>
      <c r="N5" s="17" t="str">
        <f>IF($H5="将来加算一時差異/短期",E5*$R$4,"0")</f>
        <v>0</v>
      </c>
      <c r="O5" s="17" t="str">
        <f>IF($H5="将来加算一時差異/長期",D5*$R$4,"0")</f>
        <v>0</v>
      </c>
      <c r="P5" s="18" t="str">
        <f>IF($H5="将来加算一時差異/長期",E5*$R$4,"0")</f>
        <v>0</v>
      </c>
    </row>
    <row r="6" spans="2:16" s="8" customFormat="1" ht="18" customHeight="1">
      <c r="B6" s="24"/>
      <c r="C6" s="25"/>
      <c r="D6" s="25"/>
      <c r="E6" s="25"/>
      <c r="F6" s="20">
        <f aca="true" t="shared" si="0" ref="F6:F13">+C6+E6-D6</f>
        <v>0</v>
      </c>
      <c r="G6" s="68" t="s">
        <v>30</v>
      </c>
      <c r="H6" s="72"/>
      <c r="I6" s="19" t="str">
        <f>IF($H6="将来減算一時差異/短期",D6*$R$4,"0")</f>
        <v>0</v>
      </c>
      <c r="J6" s="19" t="str">
        <f>IF($H6="将来減算一時差異/短期",E6*$R$4,"0")</f>
        <v>0</v>
      </c>
      <c r="K6" s="19" t="str">
        <f>IF($H6="将来減算一時差異/長期",D6*$R$4,"0")</f>
        <v>0</v>
      </c>
      <c r="L6" s="19" t="str">
        <f>IF($H6="将来減算一時差異/長期",E6*$R$4,"0")</f>
        <v>0</v>
      </c>
      <c r="M6" s="19" t="str">
        <f>IF($H6="将来加算一時差異/短期",D6*$R$4,"0")</f>
        <v>0</v>
      </c>
      <c r="N6" s="19" t="str">
        <f>IF($H6="将来加算一時差異/短期",E6*$R$4,"0")</f>
        <v>0</v>
      </c>
      <c r="O6" s="19" t="str">
        <f>IF($H6="将来加算一時差異/長期",D6*$R$4,"0")</f>
        <v>0</v>
      </c>
      <c r="P6" s="20" t="str">
        <f>IF($H6="将来加算一時差異/長期",E6*$R$4,"0")</f>
        <v>0</v>
      </c>
    </row>
    <row r="7" spans="2:16" s="8" customFormat="1" ht="18" customHeight="1">
      <c r="B7" s="26"/>
      <c r="C7" s="25"/>
      <c r="D7" s="25"/>
      <c r="E7" s="25"/>
      <c r="F7" s="20">
        <f t="shared" si="0"/>
        <v>0</v>
      </c>
      <c r="G7" s="68" t="s">
        <v>30</v>
      </c>
      <c r="H7" s="72"/>
      <c r="I7" s="19" t="str">
        <f>IF($H7="将来減算一時差異/短期",D7*$R$4,"0")</f>
        <v>0</v>
      </c>
      <c r="J7" s="19" t="str">
        <f>IF($H7="将来減算一時差異/短期",E7*$R$4,"0")</f>
        <v>0</v>
      </c>
      <c r="K7" s="19" t="str">
        <f>IF($H7="将来減算一時差異/長期",D7*$R$4,"0")</f>
        <v>0</v>
      </c>
      <c r="L7" s="19" t="str">
        <f>IF($H7="将来減算一時差異/長期",E7*$R$4,"0")</f>
        <v>0</v>
      </c>
      <c r="M7" s="19" t="str">
        <f>IF($H7="将来加算一時差異/短期",D7*$R$4,"0")</f>
        <v>0</v>
      </c>
      <c r="N7" s="19" t="str">
        <f>IF($H7="将来加算一時差異/短期",E7*$R$4,"0")</f>
        <v>0</v>
      </c>
      <c r="O7" s="19" t="str">
        <f>IF($H7="将来加算一時差異/長期",D7*$R$4,"0")</f>
        <v>0</v>
      </c>
      <c r="P7" s="20" t="str">
        <f>IF($H7="将来加算一時差異/長期",E7*$R$4,"0")</f>
        <v>0</v>
      </c>
    </row>
    <row r="8" spans="2:16" s="8" customFormat="1" ht="18" customHeight="1">
      <c r="B8" s="26"/>
      <c r="C8" s="25"/>
      <c r="D8" s="25"/>
      <c r="E8" s="25"/>
      <c r="F8" s="20">
        <f t="shared" si="0"/>
        <v>0</v>
      </c>
      <c r="G8" s="68" t="s">
        <v>30</v>
      </c>
      <c r="H8" s="72"/>
      <c r="I8" s="19" t="str">
        <f>IF($H8="将来減算一時差異/短期",D8*$R$4,"0")</f>
        <v>0</v>
      </c>
      <c r="J8" s="19" t="str">
        <f>IF($H8="将来減算一時差異/短期",E8*$R$4,"0")</f>
        <v>0</v>
      </c>
      <c r="K8" s="19" t="str">
        <f>IF($H8="将来減算一時差異/長期",D8*$R$4,"0")</f>
        <v>0</v>
      </c>
      <c r="L8" s="19" t="str">
        <f>IF($H8="将来減算一時差異/長期",E8*$R$4,"0")</f>
        <v>0</v>
      </c>
      <c r="M8" s="19" t="str">
        <f>IF($H8="将来加算一時差異/短期",D8*$R$4,"0")</f>
        <v>0</v>
      </c>
      <c r="N8" s="19" t="str">
        <f>IF($H8="将来加算一時差異/短期",E8*$R$4,"0")</f>
        <v>0</v>
      </c>
      <c r="O8" s="19" t="str">
        <f>IF($H8="将来加算一時差異/長期",D8*$R$4,"0")</f>
        <v>0</v>
      </c>
      <c r="P8" s="20" t="str">
        <f>IF($H8="将来加算一時差異/長期",E8*$R$4,"0")</f>
        <v>0</v>
      </c>
    </row>
    <row r="9" spans="2:16" s="8" customFormat="1" ht="18" customHeight="1">
      <c r="B9" s="26"/>
      <c r="C9" s="25"/>
      <c r="D9" s="25"/>
      <c r="E9" s="25"/>
      <c r="F9" s="20">
        <f t="shared" si="0"/>
        <v>0</v>
      </c>
      <c r="G9" s="68" t="s">
        <v>30</v>
      </c>
      <c r="H9" s="72"/>
      <c r="I9" s="19" t="str">
        <f>IF($H9="将来減算一時差異/短期",D9*$R$4,"0")</f>
        <v>0</v>
      </c>
      <c r="J9" s="19" t="str">
        <f>IF($H9="将来減算一時差異/短期",E9*$R$4,"0")</f>
        <v>0</v>
      </c>
      <c r="K9" s="19" t="str">
        <f>IF($H9="将来減算一時差異/長期",D9*$R$4,"0")</f>
        <v>0</v>
      </c>
      <c r="L9" s="19" t="str">
        <f>IF($H9="将来減算一時差異/長期",E9*$R$4,"0")</f>
        <v>0</v>
      </c>
      <c r="M9" s="19" t="str">
        <f>IF($H9="将来加算一時差異/短期",D9*$R$4,"0")</f>
        <v>0</v>
      </c>
      <c r="N9" s="19" t="str">
        <f>IF($H9="将来加算一時差異/短期",E9*$R$4,"0")</f>
        <v>0</v>
      </c>
      <c r="O9" s="19" t="str">
        <f>IF($H9="将来加算一時差異/長期",D9*$R$4,"0")</f>
        <v>0</v>
      </c>
      <c r="P9" s="20" t="str">
        <f>IF($H9="将来加算一時差異/長期",E9*$R$4,"0")</f>
        <v>0</v>
      </c>
    </row>
    <row r="10" spans="2:16" ht="18" customHeight="1">
      <c r="B10" s="27"/>
      <c r="C10" s="25"/>
      <c r="D10" s="25"/>
      <c r="E10" s="25"/>
      <c r="F10" s="20">
        <f t="shared" si="0"/>
        <v>0</v>
      </c>
      <c r="G10" s="68" t="s">
        <v>30</v>
      </c>
      <c r="H10" s="72"/>
      <c r="I10" s="19" t="str">
        <f>IF($H10="将来減算一時差異/短期",D10*$R$4,"0")</f>
        <v>0</v>
      </c>
      <c r="J10" s="19" t="str">
        <f>IF($H10="将来減算一時差異/短期",E10*$R$4,"0")</f>
        <v>0</v>
      </c>
      <c r="K10" s="19" t="str">
        <f>IF($H10="将来減算一時差異/長期",D10*$R$4,"0")</f>
        <v>0</v>
      </c>
      <c r="L10" s="19" t="str">
        <f>IF($H10="将来減算一時差異/長期",E10*$R$4,"0")</f>
        <v>0</v>
      </c>
      <c r="M10" s="19" t="str">
        <f>IF($H10="将来加算一時差異/短期",D10*$R$4,"0")</f>
        <v>0</v>
      </c>
      <c r="N10" s="19" t="str">
        <f>IF($H10="将来加算一時差異/短期",E10*$R$4,"0")</f>
        <v>0</v>
      </c>
      <c r="O10" s="19" t="str">
        <f>IF($H10="将来加算一時差異/長期",D10*$R$4,"0")</f>
        <v>0</v>
      </c>
      <c r="P10" s="20" t="str">
        <f>IF($H10="将来加算一時差異/長期",E10*$R$4,"0")</f>
        <v>0</v>
      </c>
    </row>
    <row r="11" spans="2:16" ht="18" customHeight="1">
      <c r="B11" s="27"/>
      <c r="C11" s="25"/>
      <c r="D11" s="25"/>
      <c r="E11" s="25"/>
      <c r="F11" s="20">
        <f t="shared" si="0"/>
        <v>0</v>
      </c>
      <c r="G11" s="68" t="s">
        <v>30</v>
      </c>
      <c r="H11" s="72"/>
      <c r="I11" s="19" t="str">
        <f>IF($H11="将来減算一時差異/短期",D11*$R$4,"0")</f>
        <v>0</v>
      </c>
      <c r="J11" s="19" t="str">
        <f>IF($H11="将来減算一時差異/短期",E11*$R$4,"0")</f>
        <v>0</v>
      </c>
      <c r="K11" s="19" t="str">
        <f>IF($H11="将来減算一時差異/長期",D11*$R$4,"0")</f>
        <v>0</v>
      </c>
      <c r="L11" s="19" t="str">
        <f>IF($H11="将来減算一時差異/長期",E11*$R$4,"0")</f>
        <v>0</v>
      </c>
      <c r="M11" s="19" t="str">
        <f>IF($H11="将来加算一時差異/短期",D11*$R$4,"0")</f>
        <v>0</v>
      </c>
      <c r="N11" s="19" t="str">
        <f>IF($H11="将来加算一時差異/短期",E11*$R$4,"0")</f>
        <v>0</v>
      </c>
      <c r="O11" s="19" t="str">
        <f>IF($H11="将来加算一時差異/長期",D11*$R$4,"0")</f>
        <v>0</v>
      </c>
      <c r="P11" s="20" t="str">
        <f>IF($H11="将来加算一時差異/長期",E11*$R$4,"0")</f>
        <v>0</v>
      </c>
    </row>
    <row r="12" spans="2:16" ht="18" customHeight="1" thickBot="1">
      <c r="B12" s="28"/>
      <c r="C12" s="29"/>
      <c r="D12" s="29"/>
      <c r="E12" s="29"/>
      <c r="F12" s="30">
        <f>+C12+E12-D12</f>
        <v>0</v>
      </c>
      <c r="G12" s="68" t="s">
        <v>30</v>
      </c>
      <c r="H12" s="72"/>
      <c r="I12" s="19" t="str">
        <f aca="true" t="shared" si="1" ref="I12:J14">IF($H12="将来減算一時差異/短期",D12*$R$4,"0")</f>
        <v>0</v>
      </c>
      <c r="J12" s="19" t="str">
        <f t="shared" si="1"/>
        <v>0</v>
      </c>
      <c r="K12" s="19" t="str">
        <f aca="true" t="shared" si="2" ref="K12:L14">IF($H12="将来減算一時差異/長期",D12*$R$4,"0")</f>
        <v>0</v>
      </c>
      <c r="L12" s="19" t="str">
        <f t="shared" si="2"/>
        <v>0</v>
      </c>
      <c r="M12" s="19" t="str">
        <f aca="true" t="shared" si="3" ref="M12:N14">IF($H12="将来加算一時差異/短期",D12*$R$4,"0")</f>
        <v>0</v>
      </c>
      <c r="N12" s="19" t="str">
        <f t="shared" si="3"/>
        <v>0</v>
      </c>
      <c r="O12" s="19" t="str">
        <f aca="true" t="shared" si="4" ref="O12:P14">IF($H12="将来加算一時差異/長期",D12*$R$4,"0")</f>
        <v>0</v>
      </c>
      <c r="P12" s="20" t="str">
        <f t="shared" si="4"/>
        <v>0</v>
      </c>
    </row>
    <row r="13" spans="2:16" ht="18" customHeight="1">
      <c r="B13" s="51" t="s">
        <v>15</v>
      </c>
      <c r="C13" s="52">
        <v>-800000</v>
      </c>
      <c r="D13" s="53">
        <f>-'仕訳'!E5-'仕訳'!E6</f>
        <v>-800000</v>
      </c>
      <c r="E13" s="53">
        <f>-'仕訳'!C3-'仕訳'!C4</f>
        <v>0</v>
      </c>
      <c r="F13" s="54">
        <f t="shared" si="0"/>
        <v>0</v>
      </c>
      <c r="G13" s="69"/>
      <c r="H13" s="80" t="s">
        <v>33</v>
      </c>
      <c r="I13" s="19" t="str">
        <f t="shared" si="1"/>
        <v>0</v>
      </c>
      <c r="J13" s="19" t="str">
        <f t="shared" si="1"/>
        <v>0</v>
      </c>
      <c r="K13" s="19" t="str">
        <f t="shared" si="2"/>
        <v>0</v>
      </c>
      <c r="L13" s="19" t="str">
        <f t="shared" si="2"/>
        <v>0</v>
      </c>
      <c r="M13" s="19" t="str">
        <f t="shared" si="3"/>
        <v>0</v>
      </c>
      <c r="N13" s="19" t="str">
        <f t="shared" si="3"/>
        <v>0</v>
      </c>
      <c r="O13" s="19" t="str">
        <f t="shared" si="4"/>
        <v>0</v>
      </c>
      <c r="P13" s="20" t="str">
        <f t="shared" si="4"/>
        <v>0</v>
      </c>
    </row>
    <row r="14" spans="2:16" ht="18" customHeight="1" thickBot="1">
      <c r="B14" s="55" t="s">
        <v>9</v>
      </c>
      <c r="C14" s="56"/>
      <c r="D14" s="57">
        <f>+'仕訳'!C9+'仕訳'!C10</f>
        <v>0</v>
      </c>
      <c r="E14" s="57">
        <f>+'仕訳'!E7+'仕訳'!E8</f>
        <v>0</v>
      </c>
      <c r="F14" s="58">
        <f>+C14+E14-D14</f>
        <v>0</v>
      </c>
      <c r="H14" s="80" t="s">
        <v>33</v>
      </c>
      <c r="I14" s="19" t="str">
        <f t="shared" si="1"/>
        <v>0</v>
      </c>
      <c r="J14" s="19" t="str">
        <f t="shared" si="1"/>
        <v>0</v>
      </c>
      <c r="K14" s="19" t="str">
        <f t="shared" si="2"/>
        <v>0</v>
      </c>
      <c r="L14" s="19" t="str">
        <f t="shared" si="2"/>
        <v>0</v>
      </c>
      <c r="M14" s="19" t="str">
        <f t="shared" si="3"/>
        <v>0</v>
      </c>
      <c r="N14" s="19" t="str">
        <f t="shared" si="3"/>
        <v>0</v>
      </c>
      <c r="O14" s="19" t="str">
        <f t="shared" si="4"/>
        <v>0</v>
      </c>
      <c r="P14" s="20" t="str">
        <f t="shared" si="4"/>
        <v>0</v>
      </c>
    </row>
    <row r="15" spans="8:16" ht="18" customHeight="1" thickBot="1">
      <c r="H15" s="74" t="s">
        <v>21</v>
      </c>
      <c r="I15" s="75">
        <f>SUM(I5:I14)</f>
        <v>800000</v>
      </c>
      <c r="J15" s="75">
        <f aca="true" t="shared" si="5" ref="J15:P15">SUM(J5:J14)</f>
        <v>0</v>
      </c>
      <c r="K15" s="75">
        <f t="shared" si="5"/>
        <v>0</v>
      </c>
      <c r="L15" s="75">
        <f t="shared" si="5"/>
        <v>0</v>
      </c>
      <c r="M15" s="75">
        <f t="shared" si="5"/>
        <v>0</v>
      </c>
      <c r="N15" s="75">
        <f t="shared" si="5"/>
        <v>0</v>
      </c>
      <c r="O15" s="75">
        <f t="shared" si="5"/>
        <v>0</v>
      </c>
      <c r="P15" s="76">
        <f t="shared" si="5"/>
        <v>0</v>
      </c>
    </row>
  </sheetData>
  <sheetProtection password="CC67" sheet="1" objects="1" scenarios="1"/>
  <mergeCells count="13">
    <mergeCell ref="M4:N4"/>
    <mergeCell ref="K4:L4"/>
    <mergeCell ref="I4:J4"/>
    <mergeCell ref="O4:P4"/>
    <mergeCell ref="B2:F2"/>
    <mergeCell ref="I3:L3"/>
    <mergeCell ref="M3:P3"/>
    <mergeCell ref="H2:P2"/>
    <mergeCell ref="D3:E3"/>
    <mergeCell ref="F3:F4"/>
    <mergeCell ref="H3:H4"/>
    <mergeCell ref="B3:B4"/>
    <mergeCell ref="C3:C4"/>
  </mergeCells>
  <dataValidations count="1">
    <dataValidation type="list" allowBlank="1" showInputMessage="1" showErrorMessage="1" sqref="H5:H14">
      <formula1>"将来減算一時差異/短期,将来減算一時差異/長期,将来加算一時差異/短期,将来加算一時差異/長期,対象外等"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1"/>
  <sheetViews>
    <sheetView showGridLines="0" workbookViewId="0" topLeftCell="A1">
      <selection activeCell="E42" sqref="E42"/>
    </sheetView>
  </sheetViews>
  <sheetFormatPr defaultColWidth="9.00390625" defaultRowHeight="13.5"/>
  <cols>
    <col min="1" max="1" width="9.00390625" style="1" customWidth="1"/>
    <col min="2" max="2" width="20.625" style="1" customWidth="1"/>
    <col min="3" max="3" width="15.625" style="1" customWidth="1"/>
    <col min="4" max="4" width="20.625" style="1" customWidth="1"/>
    <col min="5" max="5" width="15.625" style="1" customWidth="1"/>
    <col min="6" max="16384" width="9.00390625" style="1" customWidth="1"/>
  </cols>
  <sheetData>
    <row r="1" ht="18" customHeight="1"/>
    <row r="2" spans="2:5" s="14" customFormat="1" ht="25.5" customHeight="1">
      <c r="B2" s="102" t="s">
        <v>18</v>
      </c>
      <c r="C2" s="102"/>
      <c r="D2" s="102"/>
      <c r="E2" s="102"/>
    </row>
    <row r="3" spans="2:5" ht="18" customHeight="1">
      <c r="B3" s="59" t="s">
        <v>25</v>
      </c>
      <c r="C3" s="77">
        <f>+'別表5・ワークシート'!J15</f>
        <v>0</v>
      </c>
      <c r="D3" s="59" t="s">
        <v>2</v>
      </c>
      <c r="E3" s="77">
        <f>+C3</f>
        <v>0</v>
      </c>
    </row>
    <row r="4" spans="2:5" ht="18" customHeight="1">
      <c r="B4" s="59" t="s">
        <v>26</v>
      </c>
      <c r="C4" s="77">
        <f>+'別表5・ワークシート'!L15</f>
        <v>0</v>
      </c>
      <c r="D4" s="59" t="s">
        <v>2</v>
      </c>
      <c r="E4" s="77">
        <f>+C4</f>
        <v>0</v>
      </c>
    </row>
    <row r="5" spans="2:5" ht="18" customHeight="1">
      <c r="B5" s="59" t="s">
        <v>2</v>
      </c>
      <c r="C5" s="77">
        <f>+E5</f>
        <v>800000</v>
      </c>
      <c r="D5" s="59" t="s">
        <v>25</v>
      </c>
      <c r="E5" s="77">
        <f>+'別表5・ワークシート'!I15</f>
        <v>800000</v>
      </c>
    </row>
    <row r="6" spans="2:5" ht="18" customHeight="1" thickBot="1">
      <c r="B6" s="60" t="s">
        <v>2</v>
      </c>
      <c r="C6" s="78">
        <f>+E6</f>
        <v>0</v>
      </c>
      <c r="D6" s="60" t="s">
        <v>26</v>
      </c>
      <c r="E6" s="78">
        <f>+'別表5・ワークシート'!K15</f>
        <v>0</v>
      </c>
    </row>
    <row r="7" spans="2:5" ht="18" customHeight="1">
      <c r="B7" s="61" t="s">
        <v>2</v>
      </c>
      <c r="C7" s="79">
        <f>+E7</f>
        <v>0</v>
      </c>
      <c r="D7" s="61" t="s">
        <v>27</v>
      </c>
      <c r="E7" s="79">
        <f>-'別表5・ワークシート'!N15</f>
        <v>0</v>
      </c>
    </row>
    <row r="8" spans="2:5" ht="18" customHeight="1">
      <c r="B8" s="59" t="s">
        <v>2</v>
      </c>
      <c r="C8" s="77">
        <f>+E8</f>
        <v>0</v>
      </c>
      <c r="D8" s="59" t="s">
        <v>28</v>
      </c>
      <c r="E8" s="77">
        <f>-'別表5・ワークシート'!P15</f>
        <v>0</v>
      </c>
    </row>
    <row r="9" spans="2:5" ht="18" customHeight="1">
      <c r="B9" s="59" t="s">
        <v>27</v>
      </c>
      <c r="C9" s="77">
        <f>-'別表5・ワークシート'!M15</f>
        <v>0</v>
      </c>
      <c r="D9" s="59" t="s">
        <v>2</v>
      </c>
      <c r="E9" s="77">
        <f>+C9</f>
        <v>0</v>
      </c>
    </row>
    <row r="10" spans="2:5" ht="18" customHeight="1">
      <c r="B10" s="59" t="s">
        <v>28</v>
      </c>
      <c r="C10" s="77">
        <f>-'別表5・ワークシート'!O15</f>
        <v>0</v>
      </c>
      <c r="D10" s="59" t="s">
        <v>2</v>
      </c>
      <c r="E10" s="77">
        <f>+C10</f>
        <v>0</v>
      </c>
    </row>
    <row r="11" spans="1:4" s="12" customFormat="1" ht="18" customHeight="1">
      <c r="A11" s="9"/>
      <c r="B11" s="10" t="s">
        <v>19</v>
      </c>
      <c r="C11" s="11">
        <f>C5+C6+C7+C8-E3-E4-E9-E10</f>
        <v>800000</v>
      </c>
      <c r="D11" s="9"/>
    </row>
  </sheetData>
  <sheetProtection password="CC67" sheet="1" objects="1" scenarios="1"/>
  <mergeCells count="1">
    <mergeCell ref="B2:E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2015-09-15T06:56:09Z</cp:lastPrinted>
  <dcterms:created xsi:type="dcterms:W3CDTF">2015-09-07T12:46:21Z</dcterms:created>
  <dcterms:modified xsi:type="dcterms:W3CDTF">2015-09-22T08:45:37Z</dcterms:modified>
  <cp:category/>
  <cp:version/>
  <cp:contentType/>
  <cp:contentStatus/>
</cp:coreProperties>
</file>